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Sindigás\MARKET SHARE\"/>
    </mc:Choice>
  </mc:AlternateContent>
  <xr:revisionPtr revIDLastSave="1" documentId="10_ncr:0_{D4565999-A620-48C6-BFF7-97E75F7EBA16}" xr6:coauthVersionLast="40" xr6:coauthVersionMax="40" xr10:uidLastSave="{DA4CFF98-CFDD-4B52-A527-5B74E0E7441E}"/>
  <bookViews>
    <workbookView xWindow="0" yWindow="0" windowWidth="28800" windowHeight="12315" xr2:uid="{F356D0FA-6EFD-4A0D-A8EF-9E50E549906E}"/>
  </bookViews>
  <sheets>
    <sheet name="Vendas 6 últimos mes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  <c r="B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24" i="1" s="1"/>
  <c r="E24" i="1" s="1"/>
  <c r="E10" i="1" l="1"/>
  <c r="E11" i="1"/>
  <c r="E14" i="1"/>
  <c r="E18" i="1"/>
  <c r="E22" i="1"/>
  <c r="E7" i="1"/>
  <c r="E15" i="1"/>
  <c r="E19" i="1"/>
  <c r="E23" i="1"/>
  <c r="E8" i="1"/>
  <c r="E12" i="1"/>
  <c r="E16" i="1"/>
  <c r="E20" i="1"/>
  <c r="E9" i="1"/>
  <c r="E13" i="1"/>
  <c r="E17" i="1"/>
  <c r="E21" i="1"/>
  <c r="E6" i="1"/>
  <c r="H13" i="1" s="1"/>
  <c r="H12" i="1"/>
  <c r="H9" i="1"/>
  <c r="H11" i="1"/>
  <c r="H15" i="1" l="1"/>
  <c r="H8" i="1"/>
  <c r="H7" i="1"/>
  <c r="H14" i="1"/>
  <c r="H10" i="1"/>
  <c r="H16" i="1" l="1"/>
</calcChain>
</file>

<file path=xl/sharedStrings.xml><?xml version="1.0" encoding="utf-8"?>
<sst xmlns="http://schemas.openxmlformats.org/spreadsheetml/2006/main" count="39" uniqueCount="38">
  <si>
    <t>VENDAS DE GLP EM RECIPIENTES TRANSPORTÁVEIS DE ATÉ 13 kg E EM GRANEL/OUTROS TIPOS</t>
  </si>
  <si>
    <t>Distribuidora</t>
  </si>
  <si>
    <t>P13</t>
  </si>
  <si>
    <t>Outros</t>
  </si>
  <si>
    <t>%</t>
  </si>
  <si>
    <t>AMAZONGÁS DISTRIBUIDORA DE GÁS LIQUEFEITO DE PETRÓLEO LTDA.</t>
  </si>
  <si>
    <t>BAHIANA DISTRIBUIDORA DE GÁS LTDA</t>
  </si>
  <si>
    <t>Ultragaz</t>
  </si>
  <si>
    <t>COMPANHIA ULTRAGAZ S A</t>
  </si>
  <si>
    <t>Liquigás</t>
  </si>
  <si>
    <t>CONSIGAZ DISTRIBUIDORA DE GÁS LTDA.</t>
  </si>
  <si>
    <t>Nacional Gás</t>
  </si>
  <si>
    <t>COPAGAZ DISTRIBUIDORA DE GÁS S/A.</t>
  </si>
  <si>
    <t>Supergasbras</t>
  </si>
  <si>
    <t>GÁS PONTO COM DISTRIBUIDORA DE GÁS S.A.</t>
  </si>
  <si>
    <t>Copagaz</t>
  </si>
  <si>
    <t>GASBALL ARMAZENADORA E DISTRIBUIDORA LTDA.</t>
  </si>
  <si>
    <t>Fogás</t>
  </si>
  <si>
    <t>GLP GAS DISTRIBUIDORA DE GAS LTDA.</t>
  </si>
  <si>
    <t>Amazongás</t>
  </si>
  <si>
    <t>LIQUIGÁS DISTRIBUIDORA S.A.</t>
  </si>
  <si>
    <t>Gaslog</t>
  </si>
  <si>
    <t>MASTERGAS COMÉRCIO, TRANSPORTE E DISTRIBUIÇÃO DE GLP RIO CLARO LTDA.</t>
  </si>
  <si>
    <t>MINASGAS S/A INDUSTRIA E COMERCIO</t>
  </si>
  <si>
    <t>NACIONAL GAS BUTANO DISTRIBUIDORA LTDA</t>
  </si>
  <si>
    <t>PROPANGAS LTDA.</t>
  </si>
  <si>
    <t>SERVGÁS DISTRIBUIDORA DE GÁS S. A.</t>
  </si>
  <si>
    <t>SOCIEDADE FOGAS LTDA.</t>
  </si>
  <si>
    <t>SOS GÁS DISTRIBUIDORA LTDA</t>
  </si>
  <si>
    <t>SUPERGASBRAS ENERGIA LTDA</t>
  </si>
  <si>
    <t>USEGÁS DISTRIBUIDORA DE GÁS LTDA. - EPP</t>
  </si>
  <si>
    <t>Total geral</t>
  </si>
  <si>
    <t>Unidade: kg</t>
  </si>
  <si>
    <t>Dados relativos às vendas pelos distribuidores considerando: (i) comercializações para congêneres; e (ii) demais comercializações</t>
  </si>
  <si>
    <t>Fonte: Demonstrativo de Produção e Movimentação de Produtos - (DPMP) - ANP/SDL</t>
  </si>
  <si>
    <t>Meses de referência: junho/18 a novembro/18 (n-7 a n-2)</t>
  </si>
  <si>
    <t>Competência: janeiro/19 (n)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</si>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</sst>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  <font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49">
    <xf numFmtId="0" fontId="0" fillId="0" borderId="0" xfId="0"/>
    <xf numFmtId="0" fontId="1" fillId="0" borderId="0" xfId="1"/>
    <xf numFmtId="9" fontId="0" fillId="0" borderId="0" xfId="2" applyFont="1"/>
    <xf numFmtId="0" fontId="4" fillId="0" borderId="0" xfId="1" applyFont="1" applyFill="1"/>
    <xf numFmtId="0" fontId="2" fillId="2" borderId="1" xfId="1" applyFont="1" applyFill="1" applyBorder="1" applyAlignment="1">
      <alignment horizontal="left"/>
    </xf>
    <xf numFmtId="164" fontId="2" fillId="2" borderId="1" xfId="1" applyNumberFormat="1" applyFont="1" applyFill="1" applyBorder="1" applyAlignment="1">
      <alignment horizontal="center"/>
    </xf>
    <xf numFmtId="9" fontId="2" fillId="2" borderId="1" xfId="2" applyFont="1" applyFill="1" applyBorder="1" applyAlignment="1">
      <alignment horizontal="center"/>
    </xf>
    <xf numFmtId="3" fontId="2" fillId="3" borderId="1" xfId="1" applyNumberFormat="1" applyFont="1" applyFill="1" applyBorder="1"/>
    <xf numFmtId="3" fontId="4" fillId="3" borderId="1" xfId="3" applyNumberFormat="1" applyFont="1" applyFill="1" applyBorder="1" applyAlignment="1">
      <alignment horizontal="right"/>
    </xf>
    <xf numFmtId="10" fontId="4" fillId="3" borderId="1" xfId="2" applyNumberFormat="1" applyFont="1" applyFill="1" applyBorder="1" applyAlignment="1">
      <alignment horizontal="right"/>
    </xf>
    <xf numFmtId="3" fontId="2" fillId="4" borderId="1" xfId="1" applyNumberFormat="1" applyFont="1" applyFill="1" applyBorder="1"/>
    <xf numFmtId="3" fontId="4" fillId="4" borderId="1" xfId="3" applyNumberFormat="1" applyFont="1" applyFill="1" applyBorder="1" applyAlignment="1">
      <alignment horizontal="right"/>
    </xf>
    <xf numFmtId="10" fontId="4" fillId="4" borderId="1" xfId="2" applyNumberFormat="1" applyFont="1" applyFill="1" applyBorder="1" applyAlignment="1">
      <alignment horizontal="right"/>
    </xf>
    <xf numFmtId="10" fontId="1" fillId="0" borderId="0" xfId="1" applyNumberFormat="1"/>
    <xf numFmtId="3" fontId="2" fillId="5" borderId="1" xfId="1" applyNumberFormat="1" applyFont="1" applyFill="1" applyBorder="1"/>
    <xf numFmtId="3" fontId="4" fillId="5" borderId="1" xfId="3" applyNumberFormat="1" applyFont="1" applyFill="1" applyBorder="1" applyAlignment="1">
      <alignment horizontal="right"/>
    </xf>
    <xf numFmtId="10" fontId="4" fillId="5" borderId="1" xfId="2" applyNumberFormat="1" applyFont="1" applyFill="1" applyBorder="1"/>
    <xf numFmtId="3" fontId="5" fillId="6" borderId="1" xfId="1" applyNumberFormat="1" applyFont="1" applyFill="1" applyBorder="1"/>
    <xf numFmtId="3" fontId="6" fillId="6" borderId="1" xfId="3" applyNumberFormat="1" applyFont="1" applyFill="1" applyBorder="1" applyAlignment="1">
      <alignment horizontal="right"/>
    </xf>
    <xf numFmtId="10" fontId="6" fillId="6" borderId="1" xfId="2" applyNumberFormat="1" applyFont="1" applyFill="1" applyBorder="1" applyAlignment="1">
      <alignment horizontal="right"/>
    </xf>
    <xf numFmtId="3" fontId="5" fillId="7" borderId="1" xfId="1" applyNumberFormat="1" applyFont="1" applyFill="1" applyBorder="1"/>
    <xf numFmtId="3" fontId="6" fillId="7" borderId="1" xfId="3" applyNumberFormat="1" applyFont="1" applyFill="1" applyBorder="1" applyAlignment="1">
      <alignment horizontal="right"/>
    </xf>
    <xf numFmtId="10" fontId="6" fillId="7" borderId="1" xfId="2" applyNumberFormat="1" applyFont="1" applyFill="1" applyBorder="1" applyAlignment="1">
      <alignment horizontal="right"/>
    </xf>
    <xf numFmtId="3" fontId="2" fillId="8" borderId="1" xfId="1" applyNumberFormat="1" applyFont="1" applyFill="1" applyBorder="1"/>
    <xf numFmtId="3" fontId="4" fillId="8" borderId="1" xfId="3" applyNumberFormat="1" applyFont="1" applyFill="1" applyBorder="1" applyAlignment="1">
      <alignment horizontal="right"/>
    </xf>
    <xf numFmtId="10" fontId="4" fillId="8" borderId="1" xfId="2" applyNumberFormat="1" applyFont="1" applyFill="1" applyBorder="1" applyAlignment="1">
      <alignment horizontal="right"/>
    </xf>
    <xf numFmtId="3" fontId="2" fillId="9" borderId="1" xfId="1" applyNumberFormat="1" applyFont="1" applyFill="1" applyBorder="1"/>
    <xf numFmtId="3" fontId="4" fillId="9" borderId="1" xfId="3" applyNumberFormat="1" applyFont="1" applyFill="1" applyBorder="1" applyAlignment="1">
      <alignment horizontal="right"/>
    </xf>
    <xf numFmtId="10" fontId="4" fillId="9" borderId="1" xfId="2" applyNumberFormat="1" applyFont="1" applyFill="1" applyBorder="1" applyAlignment="1">
      <alignment horizontal="right"/>
    </xf>
    <xf numFmtId="3" fontId="2" fillId="10" borderId="1" xfId="1" applyNumberFormat="1" applyFont="1" applyFill="1" applyBorder="1"/>
    <xf numFmtId="3" fontId="4" fillId="10" borderId="1" xfId="3" applyNumberFormat="1" applyFont="1" applyFill="1" applyBorder="1" applyAlignment="1">
      <alignment horizontal="right"/>
    </xf>
    <xf numFmtId="10" fontId="4" fillId="10" borderId="1" xfId="2" applyNumberFormat="1" applyFont="1" applyFill="1" applyBorder="1" applyAlignment="1">
      <alignment horizontal="right"/>
    </xf>
    <xf numFmtId="3" fontId="2" fillId="11" borderId="1" xfId="1" applyNumberFormat="1" applyFont="1" applyFill="1" applyBorder="1"/>
    <xf numFmtId="3" fontId="4" fillId="11" borderId="1" xfId="3" applyNumberFormat="1" applyFont="1" applyFill="1" applyBorder="1" applyAlignment="1">
      <alignment horizontal="right"/>
    </xf>
    <xf numFmtId="10" fontId="4" fillId="11" borderId="1" xfId="2" applyNumberFormat="1" applyFont="1" applyFill="1" applyBorder="1" applyAlignment="1">
      <alignment horizontal="right"/>
    </xf>
    <xf numFmtId="0" fontId="3" fillId="2" borderId="1" xfId="1" applyFont="1" applyFill="1" applyBorder="1" applyAlignment="1">
      <alignment horizontal="left"/>
    </xf>
    <xf numFmtId="164" fontId="3" fillId="2" borderId="1" xfId="3" applyNumberFormat="1" applyFont="1" applyFill="1" applyBorder="1" applyAlignment="1">
      <alignment horizontal="right"/>
    </xf>
    <xf numFmtId="9" fontId="3" fillId="2" borderId="1" xfId="2" applyNumberFormat="1" applyFont="1" applyFill="1" applyBorder="1" applyAlignment="1">
      <alignment horizontal="right"/>
    </xf>
    <xf numFmtId="0" fontId="7" fillId="0" borderId="0" xfId="1" applyFont="1" applyFill="1" applyAlignment="1">
      <alignment horizontal="left"/>
    </xf>
    <xf numFmtId="164" fontId="3" fillId="0" borderId="0" xfId="3" applyNumberFormat="1" applyFont="1" applyFill="1" applyBorder="1" applyAlignment="1">
      <alignment horizontal="right"/>
    </xf>
    <xf numFmtId="0" fontId="1" fillId="0" borderId="0" xfId="1" applyFill="1"/>
    <xf numFmtId="9" fontId="0" fillId="0" borderId="0" xfId="2" applyFont="1" applyFill="1"/>
    <xf numFmtId="9" fontId="4" fillId="0" borderId="0" xfId="2" applyFont="1" applyFill="1"/>
    <xf numFmtId="164" fontId="4" fillId="0" borderId="0" xfId="4" applyNumberFormat="1" applyFont="1" applyFill="1"/>
    <xf numFmtId="0" fontId="3" fillId="0" borderId="0" xfId="1" applyFont="1"/>
    <xf numFmtId="164" fontId="0" fillId="0" borderId="0" xfId="4" applyNumberFormat="1" applyFont="1"/>
    <xf numFmtId="0" fontId="2" fillId="0" borderId="0" xfId="5" applyFont="1" applyAlignment="1">
      <alignment horizontal="center"/>
    </xf>
    <xf numFmtId="0" fontId="8" fillId="0" borderId="0" xfId="5" applyAlignment="1">
      <alignment horizontal="center"/>
    </xf>
    <xf numFmtId="0" fontId="3" fillId="0" borderId="0" xfId="5" applyFont="1" applyFill="1" applyAlignment="1">
      <alignment horizontal="center"/>
    </xf>
  </cellXfs>
  <cellStyles count="6">
    <cellStyle name="Normal" xfId="0" builtinId="0"/>
    <cellStyle name="Normal 2" xfId="1" xr:uid="{5A6D5939-50FC-49CC-8268-F0168711CC5E}"/>
    <cellStyle name="Normal 5" xfId="5" xr:uid="{60931A4C-4907-49FA-B2F6-F8CEE49104E9}"/>
    <cellStyle name="Porcentagem 2" xfId="2" xr:uid="{56D8771A-DDEC-4E84-8F41-4F90BCFF983B}"/>
    <cellStyle name="Separador de milhares 5" xfId="3" xr:uid="{851D350B-8B4B-4622-8AAD-EFDA945CF3F8}"/>
    <cellStyle name="Vírgula 3" xfId="4" xr:uid="{DB1C9D92-B9D0-43DB-A484-D45C82B175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FF524-300D-4B30-9167-0E7018403267}">
  <dimension ref="A1:H27"/>
  <sheetViews>
    <sheetView showGridLines="0" tabSelected="1" workbookViewId="0">
      <selection activeCell="G23" sqref="G23"/>
    </sheetView>
  </sheetViews>
  <sheetFormatPr defaultRowHeight="15" x14ac:dyDescent="0.25"/>
  <cols>
    <col min="1" max="1" width="94.5703125" style="1" bestFit="1" customWidth="1"/>
    <col min="2" max="4" width="12" style="1" bestFit="1" customWidth="1"/>
    <col min="5" max="5" width="6.28515625" style="2" bestFit="1" customWidth="1"/>
    <col min="6" max="6" width="9.140625" style="1"/>
    <col min="7" max="7" width="12.42578125" style="1" bestFit="1" customWidth="1"/>
    <col min="8" max="8" width="8.28515625" style="1" bestFit="1" customWidth="1"/>
    <col min="9" max="16384" width="9.140625" style="1"/>
  </cols>
  <sheetData>
    <row r="1" spans="1:8" x14ac:dyDescent="0.25">
      <c r="A1" s="46" t="s">
        <v>0</v>
      </c>
      <c r="B1" s="47"/>
      <c r="C1" s="47"/>
    </row>
    <row r="2" spans="1:8" x14ac:dyDescent="0.25">
      <c r="A2" s="48" t="s">
        <v>35</v>
      </c>
      <c r="B2" s="47"/>
      <c r="C2" s="47"/>
    </row>
    <row r="3" spans="1:8" x14ac:dyDescent="0.25">
      <c r="A3" s="48" t="s">
        <v>36</v>
      </c>
      <c r="B3" s="47"/>
      <c r="C3" s="47"/>
    </row>
    <row r="4" spans="1:8" x14ac:dyDescent="0.25">
      <c r="A4" s="3"/>
    </row>
    <row r="5" spans="1:8" ht="12.75" x14ac:dyDescent="0.2">
      <c r="A5" s="4" t="s">
        <v>1</v>
      </c>
      <c r="B5" s="5" t="s">
        <v>2</v>
      </c>
      <c r="C5" s="5" t="s">
        <v>3</v>
      </c>
      <c r="D5" s="5" t="s">
        <v>37</v>
      </c>
      <c r="E5" s="6" t="s">
        <v>4</v>
      </c>
    </row>
    <row r="6" spans="1:8" ht="12.75" x14ac:dyDescent="0.2">
      <c r="A6" s="7" t="s">
        <v>5</v>
      </c>
      <c r="B6" s="8">
        <v>27268872</v>
      </c>
      <c r="C6" s="8">
        <v>3342897</v>
      </c>
      <c r="D6" s="8">
        <f>SUM(B6:C6)</f>
        <v>30611769</v>
      </c>
      <c r="E6" s="9">
        <f>D6/D$24</f>
        <v>7.9996406814012398E-3</v>
      </c>
    </row>
    <row r="7" spans="1:8" ht="12.75" x14ac:dyDescent="0.2">
      <c r="A7" s="10" t="s">
        <v>6</v>
      </c>
      <c r="B7" s="11">
        <v>204328949</v>
      </c>
      <c r="C7" s="11">
        <v>43846870</v>
      </c>
      <c r="D7" s="11">
        <f t="shared" ref="D7:D23" si="0">SUM(B7:C7)</f>
        <v>248175819</v>
      </c>
      <c r="E7" s="12">
        <f t="shared" ref="E7:E23" si="1">D7/D$24</f>
        <v>6.4854709239850553E-2</v>
      </c>
      <c r="G7" s="1" t="s">
        <v>7</v>
      </c>
      <c r="H7" s="13">
        <f>E7+E8</f>
        <v>0.23606821186929022</v>
      </c>
    </row>
    <row r="8" spans="1:8" ht="12.75" x14ac:dyDescent="0.2">
      <c r="A8" s="10" t="s">
        <v>8</v>
      </c>
      <c r="B8" s="11">
        <v>353589503</v>
      </c>
      <c r="C8" s="11">
        <v>301583448</v>
      </c>
      <c r="D8" s="11">
        <f t="shared" si="0"/>
        <v>655172951</v>
      </c>
      <c r="E8" s="12">
        <f t="shared" si="1"/>
        <v>0.17121350262943968</v>
      </c>
      <c r="G8" s="1" t="s">
        <v>9</v>
      </c>
      <c r="H8" s="13">
        <f>E14</f>
        <v>0.21517775121179464</v>
      </c>
    </row>
    <row r="9" spans="1:8" ht="12.75" x14ac:dyDescent="0.2">
      <c r="A9" s="14" t="s">
        <v>10</v>
      </c>
      <c r="B9" s="15">
        <v>86908910</v>
      </c>
      <c r="C9" s="15">
        <v>69439016</v>
      </c>
      <c r="D9" s="15">
        <f t="shared" si="0"/>
        <v>156347926</v>
      </c>
      <c r="E9" s="16">
        <f t="shared" si="1"/>
        <v>4.0857724664076438E-2</v>
      </c>
      <c r="G9" s="1" t="s">
        <v>11</v>
      </c>
      <c r="H9" s="13">
        <f>E17</f>
        <v>0.19205140677719421</v>
      </c>
    </row>
    <row r="10" spans="1:8" ht="12.75" x14ac:dyDescent="0.2">
      <c r="A10" s="17" t="s">
        <v>12</v>
      </c>
      <c r="B10" s="18">
        <v>230404783</v>
      </c>
      <c r="C10" s="18">
        <v>88060324</v>
      </c>
      <c r="D10" s="18">
        <f t="shared" si="0"/>
        <v>318465107</v>
      </c>
      <c r="E10" s="19">
        <f t="shared" si="1"/>
        <v>8.3223103688127215E-2</v>
      </c>
      <c r="G10" s="1" t="s">
        <v>13</v>
      </c>
      <c r="H10" s="13">
        <f>E16+E22</f>
        <v>0.20251408542814894</v>
      </c>
    </row>
    <row r="11" spans="1:8" ht="12.75" x14ac:dyDescent="0.2">
      <c r="A11" s="14" t="s">
        <v>14</v>
      </c>
      <c r="B11" s="15">
        <v>0</v>
      </c>
      <c r="C11" s="15">
        <v>4326647</v>
      </c>
      <c r="D11" s="15">
        <f t="shared" si="0"/>
        <v>4326647</v>
      </c>
      <c r="E11" s="16">
        <f t="shared" si="1"/>
        <v>1.1306638749058451E-3</v>
      </c>
      <c r="G11" s="1" t="s">
        <v>15</v>
      </c>
      <c r="H11" s="13">
        <f>E10</f>
        <v>8.3223103688127215E-2</v>
      </c>
    </row>
    <row r="12" spans="1:8" ht="12.75" x14ac:dyDescent="0.2">
      <c r="A12" s="20" t="s">
        <v>16</v>
      </c>
      <c r="B12" s="21">
        <v>1031069</v>
      </c>
      <c r="C12" s="21">
        <v>1253830</v>
      </c>
      <c r="D12" s="21">
        <f t="shared" si="0"/>
        <v>2284899</v>
      </c>
      <c r="E12" s="22">
        <f t="shared" si="1"/>
        <v>5.9710273500669002E-4</v>
      </c>
      <c r="G12" s="1" t="s">
        <v>17</v>
      </c>
      <c r="H12" s="13">
        <f>E20</f>
        <v>1.6352089555441724E-2</v>
      </c>
    </row>
    <row r="13" spans="1:8" ht="12.75" x14ac:dyDescent="0.2">
      <c r="A13" s="14" t="s">
        <v>18</v>
      </c>
      <c r="B13" s="15">
        <v>0</v>
      </c>
      <c r="C13" s="15">
        <v>6480289</v>
      </c>
      <c r="D13" s="15">
        <f t="shared" si="0"/>
        <v>6480289</v>
      </c>
      <c r="E13" s="16">
        <f t="shared" si="1"/>
        <v>1.6934657879992807E-3</v>
      </c>
      <c r="G13" s="1" t="s">
        <v>19</v>
      </c>
      <c r="H13" s="13">
        <f>E6</f>
        <v>7.9996406814012398E-3</v>
      </c>
    </row>
    <row r="14" spans="1:8" ht="12.75" x14ac:dyDescent="0.2">
      <c r="A14" s="23" t="s">
        <v>20</v>
      </c>
      <c r="B14" s="24">
        <v>627452039</v>
      </c>
      <c r="C14" s="24">
        <v>195956396</v>
      </c>
      <c r="D14" s="24">
        <f t="shared" si="0"/>
        <v>823408435</v>
      </c>
      <c r="E14" s="25">
        <f t="shared" si="1"/>
        <v>0.21517775121179464</v>
      </c>
      <c r="G14" s="1" t="s">
        <v>21</v>
      </c>
      <c r="H14" s="13">
        <f>E12</f>
        <v>5.9710273500669002E-4</v>
      </c>
    </row>
    <row r="15" spans="1:8" ht="12.75" x14ac:dyDescent="0.2">
      <c r="A15" s="14" t="s">
        <v>22</v>
      </c>
      <c r="B15" s="15">
        <v>0</v>
      </c>
      <c r="C15" s="15">
        <v>878239</v>
      </c>
      <c r="D15" s="15">
        <f t="shared" si="0"/>
        <v>878239</v>
      </c>
      <c r="E15" s="16">
        <f t="shared" si="1"/>
        <v>2.2950638469776584E-4</v>
      </c>
      <c r="G15" s="1" t="s">
        <v>3</v>
      </c>
      <c r="H15" s="13">
        <f>E9+E11+E13+E15+E18+E19+E21+E23</f>
        <v>4.601660805359508E-2</v>
      </c>
    </row>
    <row r="16" spans="1:8" ht="12.75" x14ac:dyDescent="0.2">
      <c r="A16" s="26" t="s">
        <v>23</v>
      </c>
      <c r="B16" s="27">
        <v>44202690</v>
      </c>
      <c r="C16" s="27">
        <v>13246866</v>
      </c>
      <c r="D16" s="27">
        <f t="shared" si="0"/>
        <v>57449556</v>
      </c>
      <c r="E16" s="28">
        <f t="shared" si="1"/>
        <v>1.501304303276425E-2</v>
      </c>
      <c r="H16" s="13">
        <f>SUM(H7:H15)</f>
        <v>1</v>
      </c>
    </row>
    <row r="17" spans="1:5" ht="12.75" x14ac:dyDescent="0.2">
      <c r="A17" s="29" t="s">
        <v>24</v>
      </c>
      <c r="B17" s="30">
        <v>607718943</v>
      </c>
      <c r="C17" s="30">
        <v>127193228</v>
      </c>
      <c r="D17" s="30">
        <f t="shared" si="0"/>
        <v>734912171</v>
      </c>
      <c r="E17" s="31">
        <f t="shared" si="1"/>
        <v>0.19205140677719421</v>
      </c>
    </row>
    <row r="18" spans="1:5" ht="12.75" x14ac:dyDescent="0.2">
      <c r="A18" s="14" t="s">
        <v>25</v>
      </c>
      <c r="B18" s="15">
        <v>0</v>
      </c>
      <c r="C18" s="15">
        <v>232782</v>
      </c>
      <c r="D18" s="15">
        <f t="shared" si="0"/>
        <v>232782</v>
      </c>
      <c r="E18" s="16">
        <f t="shared" si="1"/>
        <v>6.0831909358062356E-5</v>
      </c>
    </row>
    <row r="19" spans="1:5" ht="12.75" x14ac:dyDescent="0.2">
      <c r="A19" s="14" t="s">
        <v>26</v>
      </c>
      <c r="B19" s="15">
        <v>6699653</v>
      </c>
      <c r="C19" s="15">
        <v>367097</v>
      </c>
      <c r="D19" s="15">
        <f t="shared" si="0"/>
        <v>7066750</v>
      </c>
      <c r="E19" s="16">
        <f t="shared" si="1"/>
        <v>1.8467230948101107E-3</v>
      </c>
    </row>
    <row r="20" spans="1:5" ht="12.75" x14ac:dyDescent="0.2">
      <c r="A20" s="32" t="s">
        <v>27</v>
      </c>
      <c r="B20" s="33">
        <v>55960311</v>
      </c>
      <c r="C20" s="33">
        <v>6613298</v>
      </c>
      <c r="D20" s="33">
        <f t="shared" si="0"/>
        <v>62573609</v>
      </c>
      <c r="E20" s="34">
        <f t="shared" si="1"/>
        <v>1.6352089555441724E-2</v>
      </c>
    </row>
    <row r="21" spans="1:5" ht="12.75" x14ac:dyDescent="0.2">
      <c r="A21" s="14" t="s">
        <v>28</v>
      </c>
      <c r="B21" s="15">
        <v>0</v>
      </c>
      <c r="C21" s="15">
        <v>421805</v>
      </c>
      <c r="D21" s="15">
        <f t="shared" si="0"/>
        <v>421805</v>
      </c>
      <c r="E21" s="16">
        <f t="shared" si="1"/>
        <v>1.1022846924065217E-4</v>
      </c>
    </row>
    <row r="22" spans="1:5" ht="12.75" x14ac:dyDescent="0.2">
      <c r="A22" s="26" t="s">
        <v>29</v>
      </c>
      <c r="B22" s="27">
        <v>506398069</v>
      </c>
      <c r="C22" s="27">
        <v>211101482</v>
      </c>
      <c r="D22" s="27">
        <f t="shared" si="0"/>
        <v>717499551</v>
      </c>
      <c r="E22" s="28">
        <f t="shared" si="1"/>
        <v>0.1875010423953847</v>
      </c>
    </row>
    <row r="23" spans="1:5" ht="12.75" x14ac:dyDescent="0.2">
      <c r="A23" s="14" t="s">
        <v>30</v>
      </c>
      <c r="B23" s="15">
        <v>0</v>
      </c>
      <c r="C23" s="15">
        <v>334693</v>
      </c>
      <c r="D23" s="15">
        <f t="shared" si="0"/>
        <v>334693</v>
      </c>
      <c r="E23" s="16">
        <f t="shared" si="1"/>
        <v>8.7463868506920488E-5</v>
      </c>
    </row>
    <row r="24" spans="1:5" ht="12.75" x14ac:dyDescent="0.2">
      <c r="A24" s="35" t="s">
        <v>31</v>
      </c>
      <c r="B24" s="36">
        <f>SUM(B6:B23)</f>
        <v>2751963791</v>
      </c>
      <c r="C24" s="36">
        <f>SUM(C6:C23)</f>
        <v>1074679207</v>
      </c>
      <c r="D24" s="36">
        <f>SUM(D6:D23)</f>
        <v>3826642998</v>
      </c>
      <c r="E24" s="37">
        <f>D24/D$24</f>
        <v>1</v>
      </c>
    </row>
    <row r="25" spans="1:5" s="40" customFormat="1" x14ac:dyDescent="0.25">
      <c r="A25" s="38" t="s">
        <v>32</v>
      </c>
      <c r="B25" s="39"/>
      <c r="C25" s="39"/>
      <c r="E25" s="41"/>
    </row>
    <row r="26" spans="1:5" x14ac:dyDescent="0.25">
      <c r="A26" s="3" t="s">
        <v>33</v>
      </c>
      <c r="B26" s="42"/>
      <c r="C26" s="43"/>
    </row>
    <row r="27" spans="1:5" x14ac:dyDescent="0.25">
      <c r="A27" s="44" t="s">
        <v>34</v>
      </c>
      <c r="B27" s="45"/>
      <c r="C27" s="45"/>
    </row>
  </sheetData>
  <mergeCells count="3">
    <mergeCell ref="A1:C1"/>
    <mergeCell ref="A2:C2"/>
    <mergeCell ref="A3:C3"/>
  </mergeCells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Vendas 6 últimos meses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Chul Jun Junior</dc:creator>
  <cp:lastModifiedBy>Chul Jun Junior</cp:lastModifiedBy>
  <dcterms:created xsi:type="dcterms:W3CDTF">2018-12-17T19:23:43Z</dcterms:created>
  <dcterms:modified xsi:type="dcterms:W3CDTF">2019-01-02T12:57:50Z</dcterms:modified>
</cp:coreProperties>
</file>